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cuments\dah-cass\CP1\spreadsheets\"/>
    </mc:Choice>
  </mc:AlternateContent>
  <xr:revisionPtr revIDLastSave="0" documentId="13_ncr:1_{806780CD-B119-4675-80B0-D330917C110D}" xr6:coauthVersionLast="47" xr6:coauthVersionMax="47" xr10:uidLastSave="{00000000-0000-0000-0000-000000000000}"/>
  <bookViews>
    <workbookView xWindow="20850" yWindow="7245" windowWidth="30435" windowHeight="23925" xr2:uid="{635910DC-5751-48B7-BBD2-AC8B00DCA4F5}"/>
  </bookViews>
  <sheets>
    <sheet name="Sheet1" sheetId="1" r:id="rId1"/>
  </sheets>
  <definedNames>
    <definedName name="current_year">Sheet1!$C$4</definedName>
    <definedName name="death_age">Sheet1!$C$1</definedName>
    <definedName name="iii">Sheet1!$C$2</definedName>
    <definedName name="pension">Sheet1!$C$3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" i="1" l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F9" i="1"/>
  <c r="G9" i="1"/>
  <c r="H9" i="1"/>
  <c r="I9" i="1"/>
  <c r="J9" i="1"/>
  <c r="K9" i="1"/>
  <c r="L9" i="1"/>
  <c r="M9" i="1"/>
  <c r="N9" i="1"/>
  <c r="O9" i="1"/>
  <c r="P9" i="1"/>
  <c r="Q9" i="1"/>
  <c r="R9" i="1"/>
  <c r="S9" i="1"/>
  <c r="T9" i="1"/>
  <c r="U9" i="1"/>
  <c r="V9" i="1"/>
  <c r="W9" i="1"/>
  <c r="X9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F11" i="1"/>
  <c r="G11" i="1"/>
  <c r="H11" i="1"/>
  <c r="I11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T13" i="1"/>
  <c r="U13" i="1"/>
  <c r="V13" i="1"/>
  <c r="W13" i="1"/>
  <c r="X13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V15" i="1"/>
  <c r="W15" i="1"/>
  <c r="X15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X25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7" i="1"/>
  <c r="E6" i="1"/>
  <c r="F6" i="1" s="1"/>
  <c r="G6" i="1" s="1"/>
  <c r="H6" i="1" s="1"/>
  <c r="I6" i="1" s="1"/>
  <c r="J6" i="1" s="1"/>
  <c r="K6" i="1" s="1"/>
  <c r="L6" i="1" s="1"/>
  <c r="M6" i="1" s="1"/>
  <c r="N6" i="1" s="1"/>
  <c r="O6" i="1" s="1"/>
  <c r="P6" i="1" s="1"/>
  <c r="Q6" i="1" s="1"/>
  <c r="R6" i="1" s="1"/>
  <c r="S6" i="1" s="1"/>
  <c r="T6" i="1" s="1"/>
  <c r="U6" i="1" s="1"/>
  <c r="V6" i="1" s="1"/>
  <c r="W6" i="1" s="1"/>
  <c r="X6" i="1" s="1"/>
  <c r="H29" i="1"/>
  <c r="C7" i="1"/>
  <c r="B8" i="1"/>
  <c r="B9" i="1" s="1"/>
  <c r="B10" i="1" l="1"/>
  <c r="C9" i="1"/>
  <c r="C8" i="1"/>
  <c r="B11" i="1" l="1"/>
  <c r="C10" i="1"/>
  <c r="B12" i="1" l="1"/>
  <c r="C11" i="1"/>
  <c r="B13" i="1" l="1"/>
  <c r="C12" i="1"/>
  <c r="B14" i="1" l="1"/>
  <c r="C13" i="1"/>
  <c r="B15" i="1" l="1"/>
  <c r="C14" i="1"/>
  <c r="B16" i="1" l="1"/>
  <c r="C15" i="1"/>
  <c r="B17" i="1" l="1"/>
  <c r="C16" i="1"/>
  <c r="B18" i="1" l="1"/>
  <c r="C17" i="1"/>
  <c r="B19" i="1" l="1"/>
  <c r="C18" i="1"/>
  <c r="B20" i="1" l="1"/>
  <c r="C19" i="1"/>
  <c r="B21" i="1" l="1"/>
  <c r="C20" i="1"/>
  <c r="B22" i="1" l="1"/>
  <c r="C21" i="1"/>
  <c r="B23" i="1" l="1"/>
  <c r="C22" i="1"/>
  <c r="B24" i="1" l="1"/>
  <c r="C23" i="1"/>
  <c r="B25" i="1" l="1"/>
  <c r="C24" i="1"/>
  <c r="B26" i="1" l="1"/>
  <c r="C25" i="1"/>
  <c r="B27" i="1" l="1"/>
  <c r="C27" i="1" s="1"/>
  <c r="C26" i="1"/>
  <c r="E29" i="1" l="1"/>
</calcChain>
</file>

<file path=xl/sharedStrings.xml><?xml version="1.0" encoding="utf-8"?>
<sst xmlns="http://schemas.openxmlformats.org/spreadsheetml/2006/main" count="12" uniqueCount="12">
  <si>
    <t>Age</t>
  </si>
  <si>
    <t>Life expectancy</t>
  </si>
  <si>
    <t>Death age</t>
  </si>
  <si>
    <t>Year =&gt;</t>
  </si>
  <si>
    <t>discount rate</t>
  </si>
  <si>
    <t>annual pension</t>
  </si>
  <si>
    <t>approx. undiscounted (members * pension * LE/2</t>
  </si>
  <si>
    <t>Assume everyone drops dead at 80 having experienced zero mortality before then</t>
  </si>
  <si>
    <t>Accurate valuation</t>
  </si>
  <si>
    <t>current year</t>
  </si>
  <si>
    <t>discount for LE/3 years</t>
  </si>
  <si>
    <t>The yellow box is the accurate valuation. The green box is using the rule of thumb with a life expectancy of 20 years at age 60 and a duration of 1/3 of this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</si>
</sst>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9" fontId="0" fillId="0" borderId="0" xfId="0" applyNumberFormat="1"/>
    <xf numFmtId="0" fontId="0" fillId="2" borderId="0" xfId="0" applyFill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48A50-1265-4C2C-A0E1-43190C58DBFF}">
  <dimension ref="B1:X32"/>
  <sheetViews>
    <sheetView tabSelected="1" workbookViewId="0">
      <selection activeCell="G9" sqref="G9"/>
    </sheetView>
  </sheetViews>
  <sheetFormatPr defaultRowHeight="15" x14ac:dyDescent="0.25"/>
  <cols>
    <col min="2" max="2" width="14.7109375" bestFit="1" customWidth="1"/>
    <col min="3" max="3" width="14.85546875" bestFit="1" customWidth="1"/>
  </cols>
  <sheetData>
    <row r="1" spans="2:24" x14ac:dyDescent="0.25">
      <c r="B1" t="s">
        <v>2</v>
      </c>
      <c r="C1">
        <v>80</v>
      </c>
      <c r="E1" t="s">
        <v>7</v>
      </c>
    </row>
    <row r="2" spans="2:24" x14ac:dyDescent="0.25">
      <c r="B2" t="s">
        <v>4</v>
      </c>
      <c r="C2" s="1">
        <v>0.02</v>
      </c>
    </row>
    <row r="3" spans="2:24" x14ac:dyDescent="0.25">
      <c r="B3" t="s">
        <v>5</v>
      </c>
      <c r="C3">
        <v>1000</v>
      </c>
    </row>
    <row r="4" spans="2:24" x14ac:dyDescent="0.25">
      <c r="B4" t="s">
        <v>9</v>
      </c>
      <c r="C4">
        <v>2024</v>
      </c>
    </row>
    <row r="6" spans="2:24" x14ac:dyDescent="0.25">
      <c r="B6" t="s">
        <v>0</v>
      </c>
      <c r="C6" t="s">
        <v>1</v>
      </c>
      <c r="D6" t="s">
        <v>3</v>
      </c>
      <c r="E6">
        <f>current_year + 1</f>
        <v>2025</v>
      </c>
      <c r="F6">
        <f>E6+1</f>
        <v>2026</v>
      </c>
      <c r="G6">
        <f t="shared" ref="G6:X6" si="0">F6+1</f>
        <v>2027</v>
      </c>
      <c r="H6">
        <f t="shared" si="0"/>
        <v>2028</v>
      </c>
      <c r="I6">
        <f t="shared" si="0"/>
        <v>2029</v>
      </c>
      <c r="J6">
        <f t="shared" si="0"/>
        <v>2030</v>
      </c>
      <c r="K6">
        <f t="shared" si="0"/>
        <v>2031</v>
      </c>
      <c r="L6">
        <f t="shared" si="0"/>
        <v>2032</v>
      </c>
      <c r="M6">
        <f t="shared" si="0"/>
        <v>2033</v>
      </c>
      <c r="N6">
        <f t="shared" si="0"/>
        <v>2034</v>
      </c>
      <c r="O6">
        <f t="shared" si="0"/>
        <v>2035</v>
      </c>
      <c r="P6">
        <f t="shared" si="0"/>
        <v>2036</v>
      </c>
      <c r="Q6">
        <f t="shared" si="0"/>
        <v>2037</v>
      </c>
      <c r="R6">
        <f t="shared" si="0"/>
        <v>2038</v>
      </c>
      <c r="S6">
        <f t="shared" si="0"/>
        <v>2039</v>
      </c>
      <c r="T6">
        <f t="shared" si="0"/>
        <v>2040</v>
      </c>
      <c r="U6">
        <f>T6+1</f>
        <v>2041</v>
      </c>
      <c r="V6">
        <f t="shared" si="0"/>
        <v>2042</v>
      </c>
      <c r="W6">
        <f t="shared" si="0"/>
        <v>2043</v>
      </c>
      <c r="X6">
        <f t="shared" si="0"/>
        <v>2044</v>
      </c>
    </row>
    <row r="7" spans="2:24" x14ac:dyDescent="0.25">
      <c r="B7">
        <v>60</v>
      </c>
      <c r="C7">
        <f t="shared" ref="C7:C27" si="1">death_age-B7</f>
        <v>20</v>
      </c>
      <c r="E7">
        <f>pension*IF(current_year+1+$C7&gt;E$6,1,0)/(1+iii)^(E$6-current_year-0.5)</f>
        <v>990.14754297667423</v>
      </c>
      <c r="F7">
        <f>pension*IF(current_year+1+$C7&gt;F$6,1,0)/(1+iii)^(F$6-current_year-0.5)</f>
        <v>970.7328852712493</v>
      </c>
      <c r="G7">
        <f>pension*IF(current_year+1+$C7&gt;G$6,1,0)/(1+iii)^(G$6-current_year-0.5)</f>
        <v>951.69890712867584</v>
      </c>
      <c r="H7">
        <f>pension*IF(current_year+1+$C7&gt;H$6,1,0)/(1+iii)^(H$6-current_year-0.5)</f>
        <v>933.03814424379982</v>
      </c>
      <c r="I7">
        <f>pension*IF(current_year+1+$C7&gt;I$6,1,0)/(1+iii)^(I$6-current_year-0.5)</f>
        <v>914.74327867039199</v>
      </c>
      <c r="J7">
        <f>pension*IF(current_year+1+$C7&gt;J$6,1,0)/(1+iii)^(J$6-current_year-0.5)</f>
        <v>896.80713595136467</v>
      </c>
      <c r="K7">
        <f>pension*IF(current_year+1+$C7&gt;K$6,1,0)/(1+iii)^(K$6-current_year-0.5)</f>
        <v>879.22268230525935</v>
      </c>
      <c r="L7">
        <f>pension*IF(current_year+1+$C7&gt;L$6,1,0)/(1+iii)^(L$6-current_year-0.5)</f>
        <v>861.98302186790136</v>
      </c>
      <c r="M7">
        <f>pension*IF(current_year+1+$C7&gt;M$6,1,0)/(1+iii)^(M$6-current_year-0.5)</f>
        <v>845.08139398813853</v>
      </c>
      <c r="N7">
        <f>pension*IF(current_year+1+$C7&gt;N$6,1,0)/(1+iii)^(N$6-current_year-0.5)</f>
        <v>828.51117057660645</v>
      </c>
      <c r="O7">
        <f>pension*IF(current_year+1+$C7&gt;O$6,1,0)/(1+iii)^(O$6-current_year-0.5)</f>
        <v>812.26585350647679</v>
      </c>
      <c r="P7">
        <f>pension*IF(current_year+1+$C7&gt;P$6,1,0)/(1+iii)^(P$6-current_year-0.5)</f>
        <v>796.33907206517335</v>
      </c>
      <c r="Q7">
        <f>pension*IF(current_year+1+$C7&gt;Q$6,1,0)/(1+iii)^(Q$6-current_year-0.5)</f>
        <v>780.72458045605242</v>
      </c>
      <c r="R7">
        <f>pension*IF(current_year+1+$C7&gt;R$6,1,0)/(1+iii)^(R$6-current_year-0.5)</f>
        <v>765.41625534907087</v>
      </c>
      <c r="S7">
        <f>pension*IF(current_year+1+$C7&gt;S$6,1,0)/(1+iii)^(S$6-current_year-0.5)</f>
        <v>750.40809347948129</v>
      </c>
      <c r="T7">
        <f>pension*IF(current_year+1+$C7&gt;T$6,1,0)/(1+iii)^(T$6-current_year-0.5)</f>
        <v>735.69420929360899</v>
      </c>
      <c r="U7">
        <f>pension*IF(current_year+1+$C7&gt;U$6,1,0)/(1+iii)^(U$6-current_year-0.5)</f>
        <v>721.26883264079311</v>
      </c>
      <c r="V7">
        <f>pension*IF(current_year+1+$C7&gt;V$6,1,0)/(1+iii)^(V$6-current_year-0.5)</f>
        <v>707.12630651058157</v>
      </c>
      <c r="W7">
        <f>pension*IF(current_year+1+$C7&gt;W$6,1,0)/(1+iii)^(W$6-current_year-0.5)</f>
        <v>693.26108481429571</v>
      </c>
      <c r="X7">
        <f>pension*IF(current_year+1+$C7&gt;X$6,1,0)/(1+iii)^(X$6-current_year-0.5)</f>
        <v>679.66773021009374</v>
      </c>
    </row>
    <row r="8" spans="2:24" x14ac:dyDescent="0.25">
      <c r="B8">
        <f>B7+1</f>
        <v>61</v>
      </c>
      <c r="C8">
        <f t="shared" si="1"/>
        <v>19</v>
      </c>
      <c r="E8">
        <f>pension*IF(current_year+1+$C8&gt;E$6,1,0)/(1+iii)^(E$6-current_year-0.5)</f>
        <v>990.14754297667423</v>
      </c>
      <c r="F8">
        <f>pension*IF(current_year+1+$C8&gt;F$6,1,0)/(1+iii)^(F$6-current_year-0.5)</f>
        <v>970.7328852712493</v>
      </c>
      <c r="G8">
        <f>pension*IF(current_year+1+$C8&gt;G$6,1,0)/(1+iii)^(G$6-current_year-0.5)</f>
        <v>951.69890712867584</v>
      </c>
      <c r="H8">
        <f>pension*IF(current_year+1+$C8&gt;H$6,1,0)/(1+iii)^(H$6-current_year-0.5)</f>
        <v>933.03814424379982</v>
      </c>
      <c r="I8">
        <f>pension*IF(current_year+1+$C8&gt;I$6,1,0)/(1+iii)^(I$6-current_year-0.5)</f>
        <v>914.74327867039199</v>
      </c>
      <c r="J8">
        <f>pension*IF(current_year+1+$C8&gt;J$6,1,0)/(1+iii)^(J$6-current_year-0.5)</f>
        <v>896.80713595136467</v>
      </c>
      <c r="K8">
        <f>pension*IF(current_year+1+$C8&gt;K$6,1,0)/(1+iii)^(K$6-current_year-0.5)</f>
        <v>879.22268230525935</v>
      </c>
      <c r="L8">
        <f>pension*IF(current_year+1+$C8&gt;L$6,1,0)/(1+iii)^(L$6-current_year-0.5)</f>
        <v>861.98302186790136</v>
      </c>
      <c r="M8">
        <f>pension*IF(current_year+1+$C8&gt;M$6,1,0)/(1+iii)^(M$6-current_year-0.5)</f>
        <v>845.08139398813853</v>
      </c>
      <c r="N8">
        <f>pension*IF(current_year+1+$C8&gt;N$6,1,0)/(1+iii)^(N$6-current_year-0.5)</f>
        <v>828.51117057660645</v>
      </c>
      <c r="O8">
        <f>pension*IF(current_year+1+$C8&gt;O$6,1,0)/(1+iii)^(O$6-current_year-0.5)</f>
        <v>812.26585350647679</v>
      </c>
      <c r="P8">
        <f>pension*IF(current_year+1+$C8&gt;P$6,1,0)/(1+iii)^(P$6-current_year-0.5)</f>
        <v>796.33907206517335</v>
      </c>
      <c r="Q8">
        <f>pension*IF(current_year+1+$C8&gt;Q$6,1,0)/(1+iii)^(Q$6-current_year-0.5)</f>
        <v>780.72458045605242</v>
      </c>
      <c r="R8">
        <f>pension*IF(current_year+1+$C8&gt;R$6,1,0)/(1+iii)^(R$6-current_year-0.5)</f>
        <v>765.41625534907087</v>
      </c>
      <c r="S8">
        <f>pension*IF(current_year+1+$C8&gt;S$6,1,0)/(1+iii)^(S$6-current_year-0.5)</f>
        <v>750.40809347948129</v>
      </c>
      <c r="T8">
        <f>pension*IF(current_year+1+$C8&gt;T$6,1,0)/(1+iii)^(T$6-current_year-0.5)</f>
        <v>735.69420929360899</v>
      </c>
      <c r="U8">
        <f>pension*IF(current_year+1+$C8&gt;U$6,1,0)/(1+iii)^(U$6-current_year-0.5)</f>
        <v>721.26883264079311</v>
      </c>
      <c r="V8">
        <f>pension*IF(current_year+1+$C8&gt;V$6,1,0)/(1+iii)^(V$6-current_year-0.5)</f>
        <v>707.12630651058157</v>
      </c>
      <c r="W8">
        <f>pension*IF(current_year+1+$C8&gt;W$6,1,0)/(1+iii)^(W$6-current_year-0.5)</f>
        <v>693.26108481429571</v>
      </c>
      <c r="X8">
        <f>pension*IF(current_year+1+$C8&gt;X$6,1,0)/(1+iii)^(X$6-current_year-0.5)</f>
        <v>0</v>
      </c>
    </row>
    <row r="9" spans="2:24" x14ac:dyDescent="0.25">
      <c r="B9">
        <f t="shared" ref="B9:B27" si="2">B8+1</f>
        <v>62</v>
      </c>
      <c r="C9">
        <f t="shared" si="1"/>
        <v>18</v>
      </c>
      <c r="E9">
        <f>pension*IF(current_year+1+$C9&gt;E$6,1,0)/(1+iii)^(E$6-current_year-0.5)</f>
        <v>990.14754297667423</v>
      </c>
      <c r="F9">
        <f>pension*IF(current_year+1+$C9&gt;F$6,1,0)/(1+iii)^(F$6-current_year-0.5)</f>
        <v>970.7328852712493</v>
      </c>
      <c r="G9">
        <f>pension*IF(current_year+1+$C9&gt;G$6,1,0)/(1+iii)^(G$6-current_year-0.5)</f>
        <v>951.69890712867584</v>
      </c>
      <c r="H9">
        <f>pension*IF(current_year+1+$C9&gt;H$6,1,0)/(1+iii)^(H$6-current_year-0.5)</f>
        <v>933.03814424379982</v>
      </c>
      <c r="I9">
        <f>pension*IF(current_year+1+$C9&gt;I$6,1,0)/(1+iii)^(I$6-current_year-0.5)</f>
        <v>914.74327867039199</v>
      </c>
      <c r="J9">
        <f>pension*IF(current_year+1+$C9&gt;J$6,1,0)/(1+iii)^(J$6-current_year-0.5)</f>
        <v>896.80713595136467</v>
      </c>
      <c r="K9">
        <f>pension*IF(current_year+1+$C9&gt;K$6,1,0)/(1+iii)^(K$6-current_year-0.5)</f>
        <v>879.22268230525935</v>
      </c>
      <c r="L9">
        <f>pension*IF(current_year+1+$C9&gt;L$6,1,0)/(1+iii)^(L$6-current_year-0.5)</f>
        <v>861.98302186790136</v>
      </c>
      <c r="M9">
        <f>pension*IF(current_year+1+$C9&gt;M$6,1,0)/(1+iii)^(M$6-current_year-0.5)</f>
        <v>845.08139398813853</v>
      </c>
      <c r="N9">
        <f>pension*IF(current_year+1+$C9&gt;N$6,1,0)/(1+iii)^(N$6-current_year-0.5)</f>
        <v>828.51117057660645</v>
      </c>
      <c r="O9">
        <f>pension*IF(current_year+1+$C9&gt;O$6,1,0)/(1+iii)^(O$6-current_year-0.5)</f>
        <v>812.26585350647679</v>
      </c>
      <c r="P9">
        <f>pension*IF(current_year+1+$C9&gt;P$6,1,0)/(1+iii)^(P$6-current_year-0.5)</f>
        <v>796.33907206517335</v>
      </c>
      <c r="Q9">
        <f>pension*IF(current_year+1+$C9&gt;Q$6,1,0)/(1+iii)^(Q$6-current_year-0.5)</f>
        <v>780.72458045605242</v>
      </c>
      <c r="R9">
        <f>pension*IF(current_year+1+$C9&gt;R$6,1,0)/(1+iii)^(R$6-current_year-0.5)</f>
        <v>765.41625534907087</v>
      </c>
      <c r="S9">
        <f>pension*IF(current_year+1+$C9&gt;S$6,1,0)/(1+iii)^(S$6-current_year-0.5)</f>
        <v>750.40809347948129</v>
      </c>
      <c r="T9">
        <f>pension*IF(current_year+1+$C9&gt;T$6,1,0)/(1+iii)^(T$6-current_year-0.5)</f>
        <v>735.69420929360899</v>
      </c>
      <c r="U9">
        <f>pension*IF(current_year+1+$C9&gt;U$6,1,0)/(1+iii)^(U$6-current_year-0.5)</f>
        <v>721.26883264079311</v>
      </c>
      <c r="V9">
        <f>pension*IF(current_year+1+$C9&gt;V$6,1,0)/(1+iii)^(V$6-current_year-0.5)</f>
        <v>707.12630651058157</v>
      </c>
      <c r="W9">
        <f>pension*IF(current_year+1+$C9&gt;W$6,1,0)/(1+iii)^(W$6-current_year-0.5)</f>
        <v>0</v>
      </c>
      <c r="X9">
        <f>pension*IF(current_year+1+$C9&gt;X$6,1,0)/(1+iii)^(X$6-current_year-0.5)</f>
        <v>0</v>
      </c>
    </row>
    <row r="10" spans="2:24" x14ac:dyDescent="0.25">
      <c r="B10">
        <f t="shared" si="2"/>
        <v>63</v>
      </c>
      <c r="C10">
        <f t="shared" si="1"/>
        <v>17</v>
      </c>
      <c r="E10">
        <f>pension*IF(current_year+1+$C10&gt;E$6,1,0)/(1+iii)^(E$6-current_year-0.5)</f>
        <v>990.14754297667423</v>
      </c>
      <c r="F10">
        <f>pension*IF(current_year+1+$C10&gt;F$6,1,0)/(1+iii)^(F$6-current_year-0.5)</f>
        <v>970.7328852712493</v>
      </c>
      <c r="G10">
        <f>pension*IF(current_year+1+$C10&gt;G$6,1,0)/(1+iii)^(G$6-current_year-0.5)</f>
        <v>951.69890712867584</v>
      </c>
      <c r="H10">
        <f>pension*IF(current_year+1+$C10&gt;H$6,1,0)/(1+iii)^(H$6-current_year-0.5)</f>
        <v>933.03814424379982</v>
      </c>
      <c r="I10">
        <f>pension*IF(current_year+1+$C10&gt;I$6,1,0)/(1+iii)^(I$6-current_year-0.5)</f>
        <v>914.74327867039199</v>
      </c>
      <c r="J10">
        <f>pension*IF(current_year+1+$C10&gt;J$6,1,0)/(1+iii)^(J$6-current_year-0.5)</f>
        <v>896.80713595136467</v>
      </c>
      <c r="K10">
        <f>pension*IF(current_year+1+$C10&gt;K$6,1,0)/(1+iii)^(K$6-current_year-0.5)</f>
        <v>879.22268230525935</v>
      </c>
      <c r="L10">
        <f>pension*IF(current_year+1+$C10&gt;L$6,1,0)/(1+iii)^(L$6-current_year-0.5)</f>
        <v>861.98302186790136</v>
      </c>
      <c r="M10">
        <f>pension*IF(current_year+1+$C10&gt;M$6,1,0)/(1+iii)^(M$6-current_year-0.5)</f>
        <v>845.08139398813853</v>
      </c>
      <c r="N10">
        <f>pension*IF(current_year+1+$C10&gt;N$6,1,0)/(1+iii)^(N$6-current_year-0.5)</f>
        <v>828.51117057660645</v>
      </c>
      <c r="O10">
        <f>pension*IF(current_year+1+$C10&gt;O$6,1,0)/(1+iii)^(O$6-current_year-0.5)</f>
        <v>812.26585350647679</v>
      </c>
      <c r="P10">
        <f>pension*IF(current_year+1+$C10&gt;P$6,1,0)/(1+iii)^(P$6-current_year-0.5)</f>
        <v>796.33907206517335</v>
      </c>
      <c r="Q10">
        <f>pension*IF(current_year+1+$C10&gt;Q$6,1,0)/(1+iii)^(Q$6-current_year-0.5)</f>
        <v>780.72458045605242</v>
      </c>
      <c r="R10">
        <f>pension*IF(current_year+1+$C10&gt;R$6,1,0)/(1+iii)^(R$6-current_year-0.5)</f>
        <v>765.41625534907087</v>
      </c>
      <c r="S10">
        <f>pension*IF(current_year+1+$C10&gt;S$6,1,0)/(1+iii)^(S$6-current_year-0.5)</f>
        <v>750.40809347948129</v>
      </c>
      <c r="T10">
        <f>pension*IF(current_year+1+$C10&gt;T$6,1,0)/(1+iii)^(T$6-current_year-0.5)</f>
        <v>735.69420929360899</v>
      </c>
      <c r="U10">
        <f>pension*IF(current_year+1+$C10&gt;U$6,1,0)/(1+iii)^(U$6-current_year-0.5)</f>
        <v>721.26883264079311</v>
      </c>
      <c r="V10">
        <f>pension*IF(current_year+1+$C10&gt;V$6,1,0)/(1+iii)^(V$6-current_year-0.5)</f>
        <v>0</v>
      </c>
      <c r="W10">
        <f>pension*IF(current_year+1+$C10&gt;W$6,1,0)/(1+iii)^(W$6-current_year-0.5)</f>
        <v>0</v>
      </c>
      <c r="X10">
        <f>pension*IF(current_year+1+$C10&gt;X$6,1,0)/(1+iii)^(X$6-current_year-0.5)</f>
        <v>0</v>
      </c>
    </row>
    <row r="11" spans="2:24" x14ac:dyDescent="0.25">
      <c r="B11">
        <f t="shared" si="2"/>
        <v>64</v>
      </c>
      <c r="C11">
        <f t="shared" si="1"/>
        <v>16</v>
      </c>
      <c r="E11">
        <f>pension*IF(current_year+1+$C11&gt;E$6,1,0)/(1+iii)^(E$6-current_year-0.5)</f>
        <v>990.14754297667423</v>
      </c>
      <c r="F11">
        <f>pension*IF(current_year+1+$C11&gt;F$6,1,0)/(1+iii)^(F$6-current_year-0.5)</f>
        <v>970.7328852712493</v>
      </c>
      <c r="G11">
        <f>pension*IF(current_year+1+$C11&gt;G$6,1,0)/(1+iii)^(G$6-current_year-0.5)</f>
        <v>951.69890712867584</v>
      </c>
      <c r="H11">
        <f>pension*IF(current_year+1+$C11&gt;H$6,1,0)/(1+iii)^(H$6-current_year-0.5)</f>
        <v>933.03814424379982</v>
      </c>
      <c r="I11">
        <f>pension*IF(current_year+1+$C11&gt;I$6,1,0)/(1+iii)^(I$6-current_year-0.5)</f>
        <v>914.74327867039199</v>
      </c>
      <c r="J11">
        <f>pension*IF(current_year+1+$C11&gt;J$6,1,0)/(1+iii)^(J$6-current_year-0.5)</f>
        <v>896.80713595136467</v>
      </c>
      <c r="K11">
        <f>pension*IF(current_year+1+$C11&gt;K$6,1,0)/(1+iii)^(K$6-current_year-0.5)</f>
        <v>879.22268230525935</v>
      </c>
      <c r="L11">
        <f>pension*IF(current_year+1+$C11&gt;L$6,1,0)/(1+iii)^(L$6-current_year-0.5)</f>
        <v>861.98302186790136</v>
      </c>
      <c r="M11">
        <f>pension*IF(current_year+1+$C11&gt;M$6,1,0)/(1+iii)^(M$6-current_year-0.5)</f>
        <v>845.08139398813853</v>
      </c>
      <c r="N11">
        <f>pension*IF(current_year+1+$C11&gt;N$6,1,0)/(1+iii)^(N$6-current_year-0.5)</f>
        <v>828.51117057660645</v>
      </c>
      <c r="O11">
        <f>pension*IF(current_year+1+$C11&gt;O$6,1,0)/(1+iii)^(O$6-current_year-0.5)</f>
        <v>812.26585350647679</v>
      </c>
      <c r="P11">
        <f>pension*IF(current_year+1+$C11&gt;P$6,1,0)/(1+iii)^(P$6-current_year-0.5)</f>
        <v>796.33907206517335</v>
      </c>
      <c r="Q11">
        <f>pension*IF(current_year+1+$C11&gt;Q$6,1,0)/(1+iii)^(Q$6-current_year-0.5)</f>
        <v>780.72458045605242</v>
      </c>
      <c r="R11">
        <f>pension*IF(current_year+1+$C11&gt;R$6,1,0)/(1+iii)^(R$6-current_year-0.5)</f>
        <v>765.41625534907087</v>
      </c>
      <c r="S11">
        <f>pension*IF(current_year+1+$C11&gt;S$6,1,0)/(1+iii)^(S$6-current_year-0.5)</f>
        <v>750.40809347948129</v>
      </c>
      <c r="T11">
        <f>pension*IF(current_year+1+$C11&gt;T$6,1,0)/(1+iii)^(T$6-current_year-0.5)</f>
        <v>735.69420929360899</v>
      </c>
      <c r="U11">
        <f>pension*IF(current_year+1+$C11&gt;U$6,1,0)/(1+iii)^(U$6-current_year-0.5)</f>
        <v>0</v>
      </c>
      <c r="V11">
        <f>pension*IF(current_year+1+$C11&gt;V$6,1,0)/(1+iii)^(V$6-current_year-0.5)</f>
        <v>0</v>
      </c>
      <c r="W11">
        <f>pension*IF(current_year+1+$C11&gt;W$6,1,0)/(1+iii)^(W$6-current_year-0.5)</f>
        <v>0</v>
      </c>
      <c r="X11">
        <f>pension*IF(current_year+1+$C11&gt;X$6,1,0)/(1+iii)^(X$6-current_year-0.5)</f>
        <v>0</v>
      </c>
    </row>
    <row r="12" spans="2:24" x14ac:dyDescent="0.25">
      <c r="B12">
        <f t="shared" si="2"/>
        <v>65</v>
      </c>
      <c r="C12">
        <f t="shared" si="1"/>
        <v>15</v>
      </c>
      <c r="E12">
        <f>pension*IF(current_year+1+$C12&gt;E$6,1,0)/(1+iii)^(E$6-current_year-0.5)</f>
        <v>990.14754297667423</v>
      </c>
      <c r="F12">
        <f>pension*IF(current_year+1+$C12&gt;F$6,1,0)/(1+iii)^(F$6-current_year-0.5)</f>
        <v>970.7328852712493</v>
      </c>
      <c r="G12">
        <f>pension*IF(current_year+1+$C12&gt;G$6,1,0)/(1+iii)^(G$6-current_year-0.5)</f>
        <v>951.69890712867584</v>
      </c>
      <c r="H12">
        <f>pension*IF(current_year+1+$C12&gt;H$6,1,0)/(1+iii)^(H$6-current_year-0.5)</f>
        <v>933.03814424379982</v>
      </c>
      <c r="I12">
        <f>pension*IF(current_year+1+$C12&gt;I$6,1,0)/(1+iii)^(I$6-current_year-0.5)</f>
        <v>914.74327867039199</v>
      </c>
      <c r="J12">
        <f>pension*IF(current_year+1+$C12&gt;J$6,1,0)/(1+iii)^(J$6-current_year-0.5)</f>
        <v>896.80713595136467</v>
      </c>
      <c r="K12">
        <f>pension*IF(current_year+1+$C12&gt;K$6,1,0)/(1+iii)^(K$6-current_year-0.5)</f>
        <v>879.22268230525935</v>
      </c>
      <c r="L12">
        <f>pension*IF(current_year+1+$C12&gt;L$6,1,0)/(1+iii)^(L$6-current_year-0.5)</f>
        <v>861.98302186790136</v>
      </c>
      <c r="M12">
        <f>pension*IF(current_year+1+$C12&gt;M$6,1,0)/(1+iii)^(M$6-current_year-0.5)</f>
        <v>845.08139398813853</v>
      </c>
      <c r="N12">
        <f>pension*IF(current_year+1+$C12&gt;N$6,1,0)/(1+iii)^(N$6-current_year-0.5)</f>
        <v>828.51117057660645</v>
      </c>
      <c r="O12">
        <f>pension*IF(current_year+1+$C12&gt;O$6,1,0)/(1+iii)^(O$6-current_year-0.5)</f>
        <v>812.26585350647679</v>
      </c>
      <c r="P12">
        <f>pension*IF(current_year+1+$C12&gt;P$6,1,0)/(1+iii)^(P$6-current_year-0.5)</f>
        <v>796.33907206517335</v>
      </c>
      <c r="Q12">
        <f>pension*IF(current_year+1+$C12&gt;Q$6,1,0)/(1+iii)^(Q$6-current_year-0.5)</f>
        <v>780.72458045605242</v>
      </c>
      <c r="R12">
        <f>pension*IF(current_year+1+$C12&gt;R$6,1,0)/(1+iii)^(R$6-current_year-0.5)</f>
        <v>765.41625534907087</v>
      </c>
      <c r="S12">
        <f>pension*IF(current_year+1+$C12&gt;S$6,1,0)/(1+iii)^(S$6-current_year-0.5)</f>
        <v>750.40809347948129</v>
      </c>
      <c r="T12">
        <f>pension*IF(current_year+1+$C12&gt;T$6,1,0)/(1+iii)^(T$6-current_year-0.5)</f>
        <v>0</v>
      </c>
      <c r="U12">
        <f>pension*IF(current_year+1+$C12&gt;U$6,1,0)/(1+iii)^(U$6-current_year-0.5)</f>
        <v>0</v>
      </c>
      <c r="V12">
        <f>pension*IF(current_year+1+$C12&gt;V$6,1,0)/(1+iii)^(V$6-current_year-0.5)</f>
        <v>0</v>
      </c>
      <c r="W12">
        <f>pension*IF(current_year+1+$C12&gt;W$6,1,0)/(1+iii)^(W$6-current_year-0.5)</f>
        <v>0</v>
      </c>
      <c r="X12">
        <f>pension*IF(current_year+1+$C12&gt;X$6,1,0)/(1+iii)^(X$6-current_year-0.5)</f>
        <v>0</v>
      </c>
    </row>
    <row r="13" spans="2:24" x14ac:dyDescent="0.25">
      <c r="B13">
        <f t="shared" si="2"/>
        <v>66</v>
      </c>
      <c r="C13">
        <f t="shared" si="1"/>
        <v>14</v>
      </c>
      <c r="E13">
        <f>pension*IF(current_year+1+$C13&gt;E$6,1,0)/(1+iii)^(E$6-current_year-0.5)</f>
        <v>990.14754297667423</v>
      </c>
      <c r="F13">
        <f>pension*IF(current_year+1+$C13&gt;F$6,1,0)/(1+iii)^(F$6-current_year-0.5)</f>
        <v>970.7328852712493</v>
      </c>
      <c r="G13">
        <f>pension*IF(current_year+1+$C13&gt;G$6,1,0)/(1+iii)^(G$6-current_year-0.5)</f>
        <v>951.69890712867584</v>
      </c>
      <c r="H13">
        <f>pension*IF(current_year+1+$C13&gt;H$6,1,0)/(1+iii)^(H$6-current_year-0.5)</f>
        <v>933.03814424379982</v>
      </c>
      <c r="I13">
        <f>pension*IF(current_year+1+$C13&gt;I$6,1,0)/(1+iii)^(I$6-current_year-0.5)</f>
        <v>914.74327867039199</v>
      </c>
      <c r="J13">
        <f>pension*IF(current_year+1+$C13&gt;J$6,1,0)/(1+iii)^(J$6-current_year-0.5)</f>
        <v>896.80713595136467</v>
      </c>
      <c r="K13">
        <f>pension*IF(current_year+1+$C13&gt;K$6,1,0)/(1+iii)^(K$6-current_year-0.5)</f>
        <v>879.22268230525935</v>
      </c>
      <c r="L13">
        <f>pension*IF(current_year+1+$C13&gt;L$6,1,0)/(1+iii)^(L$6-current_year-0.5)</f>
        <v>861.98302186790136</v>
      </c>
      <c r="M13">
        <f>pension*IF(current_year+1+$C13&gt;M$6,1,0)/(1+iii)^(M$6-current_year-0.5)</f>
        <v>845.08139398813853</v>
      </c>
      <c r="N13">
        <f>pension*IF(current_year+1+$C13&gt;N$6,1,0)/(1+iii)^(N$6-current_year-0.5)</f>
        <v>828.51117057660645</v>
      </c>
      <c r="O13">
        <f>pension*IF(current_year+1+$C13&gt;O$6,1,0)/(1+iii)^(O$6-current_year-0.5)</f>
        <v>812.26585350647679</v>
      </c>
      <c r="P13">
        <f>pension*IF(current_year+1+$C13&gt;P$6,1,0)/(1+iii)^(P$6-current_year-0.5)</f>
        <v>796.33907206517335</v>
      </c>
      <c r="Q13">
        <f>pension*IF(current_year+1+$C13&gt;Q$6,1,0)/(1+iii)^(Q$6-current_year-0.5)</f>
        <v>780.72458045605242</v>
      </c>
      <c r="R13">
        <f>pension*IF(current_year+1+$C13&gt;R$6,1,0)/(1+iii)^(R$6-current_year-0.5)</f>
        <v>765.41625534907087</v>
      </c>
      <c r="S13">
        <f>pension*IF(current_year+1+$C13&gt;S$6,1,0)/(1+iii)^(S$6-current_year-0.5)</f>
        <v>0</v>
      </c>
      <c r="T13">
        <f>pension*IF(current_year+1+$C13&gt;T$6,1,0)/(1+iii)^(T$6-current_year-0.5)</f>
        <v>0</v>
      </c>
      <c r="U13">
        <f>pension*IF(current_year+1+$C13&gt;U$6,1,0)/(1+iii)^(U$6-current_year-0.5)</f>
        <v>0</v>
      </c>
      <c r="V13">
        <f>pension*IF(current_year+1+$C13&gt;V$6,1,0)/(1+iii)^(V$6-current_year-0.5)</f>
        <v>0</v>
      </c>
      <c r="W13">
        <f>pension*IF(current_year+1+$C13&gt;W$6,1,0)/(1+iii)^(W$6-current_year-0.5)</f>
        <v>0</v>
      </c>
      <c r="X13">
        <f>pension*IF(current_year+1+$C13&gt;X$6,1,0)/(1+iii)^(X$6-current_year-0.5)</f>
        <v>0</v>
      </c>
    </row>
    <row r="14" spans="2:24" x14ac:dyDescent="0.25">
      <c r="B14">
        <f t="shared" si="2"/>
        <v>67</v>
      </c>
      <c r="C14">
        <f t="shared" si="1"/>
        <v>13</v>
      </c>
      <c r="E14">
        <f>pension*IF(current_year+1+$C14&gt;E$6,1,0)/(1+iii)^(E$6-current_year-0.5)</f>
        <v>990.14754297667423</v>
      </c>
      <c r="F14">
        <f>pension*IF(current_year+1+$C14&gt;F$6,1,0)/(1+iii)^(F$6-current_year-0.5)</f>
        <v>970.7328852712493</v>
      </c>
      <c r="G14">
        <f>pension*IF(current_year+1+$C14&gt;G$6,1,0)/(1+iii)^(G$6-current_year-0.5)</f>
        <v>951.69890712867584</v>
      </c>
      <c r="H14">
        <f>pension*IF(current_year+1+$C14&gt;H$6,1,0)/(1+iii)^(H$6-current_year-0.5)</f>
        <v>933.03814424379982</v>
      </c>
      <c r="I14">
        <f>pension*IF(current_year+1+$C14&gt;I$6,1,0)/(1+iii)^(I$6-current_year-0.5)</f>
        <v>914.74327867039199</v>
      </c>
      <c r="J14">
        <f>pension*IF(current_year+1+$C14&gt;J$6,1,0)/(1+iii)^(J$6-current_year-0.5)</f>
        <v>896.80713595136467</v>
      </c>
      <c r="K14">
        <f>pension*IF(current_year+1+$C14&gt;K$6,1,0)/(1+iii)^(K$6-current_year-0.5)</f>
        <v>879.22268230525935</v>
      </c>
      <c r="L14">
        <f>pension*IF(current_year+1+$C14&gt;L$6,1,0)/(1+iii)^(L$6-current_year-0.5)</f>
        <v>861.98302186790136</v>
      </c>
      <c r="M14">
        <f>pension*IF(current_year+1+$C14&gt;M$6,1,0)/(1+iii)^(M$6-current_year-0.5)</f>
        <v>845.08139398813853</v>
      </c>
      <c r="N14">
        <f>pension*IF(current_year+1+$C14&gt;N$6,1,0)/(1+iii)^(N$6-current_year-0.5)</f>
        <v>828.51117057660645</v>
      </c>
      <c r="O14">
        <f>pension*IF(current_year+1+$C14&gt;O$6,1,0)/(1+iii)^(O$6-current_year-0.5)</f>
        <v>812.26585350647679</v>
      </c>
      <c r="P14">
        <f>pension*IF(current_year+1+$C14&gt;P$6,1,0)/(1+iii)^(P$6-current_year-0.5)</f>
        <v>796.33907206517335</v>
      </c>
      <c r="Q14">
        <f>pension*IF(current_year+1+$C14&gt;Q$6,1,0)/(1+iii)^(Q$6-current_year-0.5)</f>
        <v>780.72458045605242</v>
      </c>
      <c r="R14">
        <f>pension*IF(current_year+1+$C14&gt;R$6,1,0)/(1+iii)^(R$6-current_year-0.5)</f>
        <v>0</v>
      </c>
      <c r="S14">
        <f>pension*IF(current_year+1+$C14&gt;S$6,1,0)/(1+iii)^(S$6-current_year-0.5)</f>
        <v>0</v>
      </c>
      <c r="T14">
        <f>pension*IF(current_year+1+$C14&gt;T$6,1,0)/(1+iii)^(T$6-current_year-0.5)</f>
        <v>0</v>
      </c>
      <c r="U14">
        <f>pension*IF(current_year+1+$C14&gt;U$6,1,0)/(1+iii)^(U$6-current_year-0.5)</f>
        <v>0</v>
      </c>
      <c r="V14">
        <f>pension*IF(current_year+1+$C14&gt;V$6,1,0)/(1+iii)^(V$6-current_year-0.5)</f>
        <v>0</v>
      </c>
      <c r="W14">
        <f>pension*IF(current_year+1+$C14&gt;W$6,1,0)/(1+iii)^(W$6-current_year-0.5)</f>
        <v>0</v>
      </c>
      <c r="X14">
        <f>pension*IF(current_year+1+$C14&gt;X$6,1,0)/(1+iii)^(X$6-current_year-0.5)</f>
        <v>0</v>
      </c>
    </row>
    <row r="15" spans="2:24" x14ac:dyDescent="0.25">
      <c r="B15">
        <f t="shared" si="2"/>
        <v>68</v>
      </c>
      <c r="C15">
        <f t="shared" si="1"/>
        <v>12</v>
      </c>
      <c r="E15">
        <f>pension*IF(current_year+1+$C15&gt;E$6,1,0)/(1+iii)^(E$6-current_year-0.5)</f>
        <v>990.14754297667423</v>
      </c>
      <c r="F15">
        <f>pension*IF(current_year+1+$C15&gt;F$6,1,0)/(1+iii)^(F$6-current_year-0.5)</f>
        <v>970.7328852712493</v>
      </c>
      <c r="G15">
        <f>pension*IF(current_year+1+$C15&gt;G$6,1,0)/(1+iii)^(G$6-current_year-0.5)</f>
        <v>951.69890712867584</v>
      </c>
      <c r="H15">
        <f>pension*IF(current_year+1+$C15&gt;H$6,1,0)/(1+iii)^(H$6-current_year-0.5)</f>
        <v>933.03814424379982</v>
      </c>
      <c r="I15">
        <f>pension*IF(current_year+1+$C15&gt;I$6,1,0)/(1+iii)^(I$6-current_year-0.5)</f>
        <v>914.74327867039199</v>
      </c>
      <c r="J15">
        <f>pension*IF(current_year+1+$C15&gt;J$6,1,0)/(1+iii)^(J$6-current_year-0.5)</f>
        <v>896.80713595136467</v>
      </c>
      <c r="K15">
        <f>pension*IF(current_year+1+$C15&gt;K$6,1,0)/(1+iii)^(K$6-current_year-0.5)</f>
        <v>879.22268230525935</v>
      </c>
      <c r="L15">
        <f>pension*IF(current_year+1+$C15&gt;L$6,1,0)/(1+iii)^(L$6-current_year-0.5)</f>
        <v>861.98302186790136</v>
      </c>
      <c r="M15">
        <f>pension*IF(current_year+1+$C15&gt;M$6,1,0)/(1+iii)^(M$6-current_year-0.5)</f>
        <v>845.08139398813853</v>
      </c>
      <c r="N15">
        <f>pension*IF(current_year+1+$C15&gt;N$6,1,0)/(1+iii)^(N$6-current_year-0.5)</f>
        <v>828.51117057660645</v>
      </c>
      <c r="O15">
        <f>pension*IF(current_year+1+$C15&gt;O$6,1,0)/(1+iii)^(O$6-current_year-0.5)</f>
        <v>812.26585350647679</v>
      </c>
      <c r="P15">
        <f>pension*IF(current_year+1+$C15&gt;P$6,1,0)/(1+iii)^(P$6-current_year-0.5)</f>
        <v>796.33907206517335</v>
      </c>
      <c r="Q15">
        <f>pension*IF(current_year+1+$C15&gt;Q$6,1,0)/(1+iii)^(Q$6-current_year-0.5)</f>
        <v>0</v>
      </c>
      <c r="R15">
        <f>pension*IF(current_year+1+$C15&gt;R$6,1,0)/(1+iii)^(R$6-current_year-0.5)</f>
        <v>0</v>
      </c>
      <c r="S15">
        <f>pension*IF(current_year+1+$C15&gt;S$6,1,0)/(1+iii)^(S$6-current_year-0.5)</f>
        <v>0</v>
      </c>
      <c r="T15">
        <f>pension*IF(current_year+1+$C15&gt;T$6,1,0)/(1+iii)^(T$6-current_year-0.5)</f>
        <v>0</v>
      </c>
      <c r="U15">
        <f>pension*IF(current_year+1+$C15&gt;U$6,1,0)/(1+iii)^(U$6-current_year-0.5)</f>
        <v>0</v>
      </c>
      <c r="V15">
        <f>pension*IF(current_year+1+$C15&gt;V$6,1,0)/(1+iii)^(V$6-current_year-0.5)</f>
        <v>0</v>
      </c>
      <c r="W15">
        <f>pension*IF(current_year+1+$C15&gt;W$6,1,0)/(1+iii)^(W$6-current_year-0.5)</f>
        <v>0</v>
      </c>
      <c r="X15">
        <f>pension*IF(current_year+1+$C15&gt;X$6,1,0)/(1+iii)^(X$6-current_year-0.5)</f>
        <v>0</v>
      </c>
    </row>
    <row r="16" spans="2:24" x14ac:dyDescent="0.25">
      <c r="B16">
        <f t="shared" si="2"/>
        <v>69</v>
      </c>
      <c r="C16">
        <f t="shared" si="1"/>
        <v>11</v>
      </c>
      <c r="E16">
        <f>pension*IF(current_year+1+$C16&gt;E$6,1,0)/(1+iii)^(E$6-current_year-0.5)</f>
        <v>990.14754297667423</v>
      </c>
      <c r="F16">
        <f>pension*IF(current_year+1+$C16&gt;F$6,1,0)/(1+iii)^(F$6-current_year-0.5)</f>
        <v>970.7328852712493</v>
      </c>
      <c r="G16">
        <f>pension*IF(current_year+1+$C16&gt;G$6,1,0)/(1+iii)^(G$6-current_year-0.5)</f>
        <v>951.69890712867584</v>
      </c>
      <c r="H16">
        <f>pension*IF(current_year+1+$C16&gt;H$6,1,0)/(1+iii)^(H$6-current_year-0.5)</f>
        <v>933.03814424379982</v>
      </c>
      <c r="I16">
        <f>pension*IF(current_year+1+$C16&gt;I$6,1,0)/(1+iii)^(I$6-current_year-0.5)</f>
        <v>914.74327867039199</v>
      </c>
      <c r="J16">
        <f>pension*IF(current_year+1+$C16&gt;J$6,1,0)/(1+iii)^(J$6-current_year-0.5)</f>
        <v>896.80713595136467</v>
      </c>
      <c r="K16">
        <f>pension*IF(current_year+1+$C16&gt;K$6,1,0)/(1+iii)^(K$6-current_year-0.5)</f>
        <v>879.22268230525935</v>
      </c>
      <c r="L16">
        <f>pension*IF(current_year+1+$C16&gt;L$6,1,0)/(1+iii)^(L$6-current_year-0.5)</f>
        <v>861.98302186790136</v>
      </c>
      <c r="M16">
        <f>pension*IF(current_year+1+$C16&gt;M$6,1,0)/(1+iii)^(M$6-current_year-0.5)</f>
        <v>845.08139398813853</v>
      </c>
      <c r="N16">
        <f>pension*IF(current_year+1+$C16&gt;N$6,1,0)/(1+iii)^(N$6-current_year-0.5)</f>
        <v>828.51117057660645</v>
      </c>
      <c r="O16">
        <f>pension*IF(current_year+1+$C16&gt;O$6,1,0)/(1+iii)^(O$6-current_year-0.5)</f>
        <v>812.26585350647679</v>
      </c>
      <c r="P16">
        <f>pension*IF(current_year+1+$C16&gt;P$6,1,0)/(1+iii)^(P$6-current_year-0.5)</f>
        <v>0</v>
      </c>
      <c r="Q16">
        <f>pension*IF(current_year+1+$C16&gt;Q$6,1,0)/(1+iii)^(Q$6-current_year-0.5)</f>
        <v>0</v>
      </c>
      <c r="R16">
        <f>pension*IF(current_year+1+$C16&gt;R$6,1,0)/(1+iii)^(R$6-current_year-0.5)</f>
        <v>0</v>
      </c>
      <c r="S16">
        <f>pension*IF(current_year+1+$C16&gt;S$6,1,0)/(1+iii)^(S$6-current_year-0.5)</f>
        <v>0</v>
      </c>
      <c r="T16">
        <f>pension*IF(current_year+1+$C16&gt;T$6,1,0)/(1+iii)^(T$6-current_year-0.5)</f>
        <v>0</v>
      </c>
      <c r="U16">
        <f>pension*IF(current_year+1+$C16&gt;U$6,1,0)/(1+iii)^(U$6-current_year-0.5)</f>
        <v>0</v>
      </c>
      <c r="V16">
        <f>pension*IF(current_year+1+$C16&gt;V$6,1,0)/(1+iii)^(V$6-current_year-0.5)</f>
        <v>0</v>
      </c>
      <c r="W16">
        <f>pension*IF(current_year+1+$C16&gt;W$6,1,0)/(1+iii)^(W$6-current_year-0.5)</f>
        <v>0</v>
      </c>
      <c r="X16">
        <f>pension*IF(current_year+1+$C16&gt;X$6,1,0)/(1+iii)^(X$6-current_year-0.5)</f>
        <v>0</v>
      </c>
    </row>
    <row r="17" spans="2:24" x14ac:dyDescent="0.25">
      <c r="B17">
        <f t="shared" si="2"/>
        <v>70</v>
      </c>
      <c r="C17">
        <f t="shared" si="1"/>
        <v>10</v>
      </c>
      <c r="E17">
        <f>pension*IF(current_year+1+$C17&gt;E$6,1,0)/(1+iii)^(E$6-current_year-0.5)</f>
        <v>990.14754297667423</v>
      </c>
      <c r="F17">
        <f>pension*IF(current_year+1+$C17&gt;F$6,1,0)/(1+iii)^(F$6-current_year-0.5)</f>
        <v>970.7328852712493</v>
      </c>
      <c r="G17">
        <f>pension*IF(current_year+1+$C17&gt;G$6,1,0)/(1+iii)^(G$6-current_year-0.5)</f>
        <v>951.69890712867584</v>
      </c>
      <c r="H17">
        <f>pension*IF(current_year+1+$C17&gt;H$6,1,0)/(1+iii)^(H$6-current_year-0.5)</f>
        <v>933.03814424379982</v>
      </c>
      <c r="I17">
        <f>pension*IF(current_year+1+$C17&gt;I$6,1,0)/(1+iii)^(I$6-current_year-0.5)</f>
        <v>914.74327867039199</v>
      </c>
      <c r="J17">
        <f>pension*IF(current_year+1+$C17&gt;J$6,1,0)/(1+iii)^(J$6-current_year-0.5)</f>
        <v>896.80713595136467</v>
      </c>
      <c r="K17">
        <f>pension*IF(current_year+1+$C17&gt;K$6,1,0)/(1+iii)^(K$6-current_year-0.5)</f>
        <v>879.22268230525935</v>
      </c>
      <c r="L17">
        <f>pension*IF(current_year+1+$C17&gt;L$6,1,0)/(1+iii)^(L$6-current_year-0.5)</f>
        <v>861.98302186790136</v>
      </c>
      <c r="M17">
        <f>pension*IF(current_year+1+$C17&gt;M$6,1,0)/(1+iii)^(M$6-current_year-0.5)</f>
        <v>845.08139398813853</v>
      </c>
      <c r="N17">
        <f>pension*IF(current_year+1+$C17&gt;N$6,1,0)/(1+iii)^(N$6-current_year-0.5)</f>
        <v>828.51117057660645</v>
      </c>
      <c r="O17">
        <f>pension*IF(current_year+1+$C17&gt;O$6,1,0)/(1+iii)^(O$6-current_year-0.5)</f>
        <v>0</v>
      </c>
      <c r="P17">
        <f>pension*IF(current_year+1+$C17&gt;P$6,1,0)/(1+iii)^(P$6-current_year-0.5)</f>
        <v>0</v>
      </c>
      <c r="Q17">
        <f>pension*IF(current_year+1+$C17&gt;Q$6,1,0)/(1+iii)^(Q$6-current_year-0.5)</f>
        <v>0</v>
      </c>
      <c r="R17">
        <f>pension*IF(current_year+1+$C17&gt;R$6,1,0)/(1+iii)^(R$6-current_year-0.5)</f>
        <v>0</v>
      </c>
      <c r="S17">
        <f>pension*IF(current_year+1+$C17&gt;S$6,1,0)/(1+iii)^(S$6-current_year-0.5)</f>
        <v>0</v>
      </c>
      <c r="T17">
        <f>pension*IF(current_year+1+$C17&gt;T$6,1,0)/(1+iii)^(T$6-current_year-0.5)</f>
        <v>0</v>
      </c>
      <c r="U17">
        <f>pension*IF(current_year+1+$C17&gt;U$6,1,0)/(1+iii)^(U$6-current_year-0.5)</f>
        <v>0</v>
      </c>
      <c r="V17">
        <f>pension*IF(current_year+1+$C17&gt;V$6,1,0)/(1+iii)^(V$6-current_year-0.5)</f>
        <v>0</v>
      </c>
      <c r="W17">
        <f>pension*IF(current_year+1+$C17&gt;W$6,1,0)/(1+iii)^(W$6-current_year-0.5)</f>
        <v>0</v>
      </c>
      <c r="X17">
        <f>pension*IF(current_year+1+$C17&gt;X$6,1,0)/(1+iii)^(X$6-current_year-0.5)</f>
        <v>0</v>
      </c>
    </row>
    <row r="18" spans="2:24" x14ac:dyDescent="0.25">
      <c r="B18">
        <f t="shared" si="2"/>
        <v>71</v>
      </c>
      <c r="C18">
        <f t="shared" si="1"/>
        <v>9</v>
      </c>
      <c r="E18">
        <f>pension*IF(current_year+1+$C18&gt;E$6,1,0)/(1+iii)^(E$6-current_year-0.5)</f>
        <v>990.14754297667423</v>
      </c>
      <c r="F18">
        <f>pension*IF(current_year+1+$C18&gt;F$6,1,0)/(1+iii)^(F$6-current_year-0.5)</f>
        <v>970.7328852712493</v>
      </c>
      <c r="G18">
        <f>pension*IF(current_year+1+$C18&gt;G$6,1,0)/(1+iii)^(G$6-current_year-0.5)</f>
        <v>951.69890712867584</v>
      </c>
      <c r="H18">
        <f>pension*IF(current_year+1+$C18&gt;H$6,1,0)/(1+iii)^(H$6-current_year-0.5)</f>
        <v>933.03814424379982</v>
      </c>
      <c r="I18">
        <f>pension*IF(current_year+1+$C18&gt;I$6,1,0)/(1+iii)^(I$6-current_year-0.5)</f>
        <v>914.74327867039199</v>
      </c>
      <c r="J18">
        <f>pension*IF(current_year+1+$C18&gt;J$6,1,0)/(1+iii)^(J$6-current_year-0.5)</f>
        <v>896.80713595136467</v>
      </c>
      <c r="K18">
        <f>pension*IF(current_year+1+$C18&gt;K$6,1,0)/(1+iii)^(K$6-current_year-0.5)</f>
        <v>879.22268230525935</v>
      </c>
      <c r="L18">
        <f>pension*IF(current_year+1+$C18&gt;L$6,1,0)/(1+iii)^(L$6-current_year-0.5)</f>
        <v>861.98302186790136</v>
      </c>
      <c r="M18">
        <f>pension*IF(current_year+1+$C18&gt;M$6,1,0)/(1+iii)^(M$6-current_year-0.5)</f>
        <v>845.08139398813853</v>
      </c>
      <c r="N18">
        <f>pension*IF(current_year+1+$C18&gt;N$6,1,0)/(1+iii)^(N$6-current_year-0.5)</f>
        <v>0</v>
      </c>
      <c r="O18">
        <f>pension*IF(current_year+1+$C18&gt;O$6,1,0)/(1+iii)^(O$6-current_year-0.5)</f>
        <v>0</v>
      </c>
      <c r="P18">
        <f>pension*IF(current_year+1+$C18&gt;P$6,1,0)/(1+iii)^(P$6-current_year-0.5)</f>
        <v>0</v>
      </c>
      <c r="Q18">
        <f>pension*IF(current_year+1+$C18&gt;Q$6,1,0)/(1+iii)^(Q$6-current_year-0.5)</f>
        <v>0</v>
      </c>
      <c r="R18">
        <f>pension*IF(current_year+1+$C18&gt;R$6,1,0)/(1+iii)^(R$6-current_year-0.5)</f>
        <v>0</v>
      </c>
      <c r="S18">
        <f>pension*IF(current_year+1+$C18&gt;S$6,1,0)/(1+iii)^(S$6-current_year-0.5)</f>
        <v>0</v>
      </c>
      <c r="T18">
        <f>pension*IF(current_year+1+$C18&gt;T$6,1,0)/(1+iii)^(T$6-current_year-0.5)</f>
        <v>0</v>
      </c>
      <c r="U18">
        <f>pension*IF(current_year+1+$C18&gt;U$6,1,0)/(1+iii)^(U$6-current_year-0.5)</f>
        <v>0</v>
      </c>
      <c r="V18">
        <f>pension*IF(current_year+1+$C18&gt;V$6,1,0)/(1+iii)^(V$6-current_year-0.5)</f>
        <v>0</v>
      </c>
      <c r="W18">
        <f>pension*IF(current_year+1+$C18&gt;W$6,1,0)/(1+iii)^(W$6-current_year-0.5)</f>
        <v>0</v>
      </c>
      <c r="X18">
        <f>pension*IF(current_year+1+$C18&gt;X$6,1,0)/(1+iii)^(X$6-current_year-0.5)</f>
        <v>0</v>
      </c>
    </row>
    <row r="19" spans="2:24" x14ac:dyDescent="0.25">
      <c r="B19">
        <f t="shared" si="2"/>
        <v>72</v>
      </c>
      <c r="C19">
        <f t="shared" si="1"/>
        <v>8</v>
      </c>
      <c r="E19">
        <f>pension*IF(current_year+1+$C19&gt;E$6,1,0)/(1+iii)^(E$6-current_year-0.5)</f>
        <v>990.14754297667423</v>
      </c>
      <c r="F19">
        <f>pension*IF(current_year+1+$C19&gt;F$6,1,0)/(1+iii)^(F$6-current_year-0.5)</f>
        <v>970.7328852712493</v>
      </c>
      <c r="G19">
        <f>pension*IF(current_year+1+$C19&gt;G$6,1,0)/(1+iii)^(G$6-current_year-0.5)</f>
        <v>951.69890712867584</v>
      </c>
      <c r="H19">
        <f>pension*IF(current_year+1+$C19&gt;H$6,1,0)/(1+iii)^(H$6-current_year-0.5)</f>
        <v>933.03814424379982</v>
      </c>
      <c r="I19">
        <f>pension*IF(current_year+1+$C19&gt;I$6,1,0)/(1+iii)^(I$6-current_year-0.5)</f>
        <v>914.74327867039199</v>
      </c>
      <c r="J19">
        <f>pension*IF(current_year+1+$C19&gt;J$6,1,0)/(1+iii)^(J$6-current_year-0.5)</f>
        <v>896.80713595136467</v>
      </c>
      <c r="K19">
        <f>pension*IF(current_year+1+$C19&gt;K$6,1,0)/(1+iii)^(K$6-current_year-0.5)</f>
        <v>879.22268230525935</v>
      </c>
      <c r="L19">
        <f>pension*IF(current_year+1+$C19&gt;L$6,1,0)/(1+iii)^(L$6-current_year-0.5)</f>
        <v>861.98302186790136</v>
      </c>
      <c r="M19">
        <f>pension*IF(current_year+1+$C19&gt;M$6,1,0)/(1+iii)^(M$6-current_year-0.5)</f>
        <v>0</v>
      </c>
      <c r="N19">
        <f>pension*IF(current_year+1+$C19&gt;N$6,1,0)/(1+iii)^(N$6-current_year-0.5)</f>
        <v>0</v>
      </c>
      <c r="O19">
        <f>pension*IF(current_year+1+$C19&gt;O$6,1,0)/(1+iii)^(O$6-current_year-0.5)</f>
        <v>0</v>
      </c>
      <c r="P19">
        <f>pension*IF(current_year+1+$C19&gt;P$6,1,0)/(1+iii)^(P$6-current_year-0.5)</f>
        <v>0</v>
      </c>
      <c r="Q19">
        <f>pension*IF(current_year+1+$C19&gt;Q$6,1,0)/(1+iii)^(Q$6-current_year-0.5)</f>
        <v>0</v>
      </c>
      <c r="R19">
        <f>pension*IF(current_year+1+$C19&gt;R$6,1,0)/(1+iii)^(R$6-current_year-0.5)</f>
        <v>0</v>
      </c>
      <c r="S19">
        <f>pension*IF(current_year+1+$C19&gt;S$6,1,0)/(1+iii)^(S$6-current_year-0.5)</f>
        <v>0</v>
      </c>
      <c r="T19">
        <f>pension*IF(current_year+1+$C19&gt;T$6,1,0)/(1+iii)^(T$6-current_year-0.5)</f>
        <v>0</v>
      </c>
      <c r="U19">
        <f>pension*IF(current_year+1+$C19&gt;U$6,1,0)/(1+iii)^(U$6-current_year-0.5)</f>
        <v>0</v>
      </c>
      <c r="V19">
        <f>pension*IF(current_year+1+$C19&gt;V$6,1,0)/(1+iii)^(V$6-current_year-0.5)</f>
        <v>0</v>
      </c>
      <c r="W19">
        <f>pension*IF(current_year+1+$C19&gt;W$6,1,0)/(1+iii)^(W$6-current_year-0.5)</f>
        <v>0</v>
      </c>
      <c r="X19">
        <f>pension*IF(current_year+1+$C19&gt;X$6,1,0)/(1+iii)^(X$6-current_year-0.5)</f>
        <v>0</v>
      </c>
    </row>
    <row r="20" spans="2:24" x14ac:dyDescent="0.25">
      <c r="B20">
        <f t="shared" si="2"/>
        <v>73</v>
      </c>
      <c r="C20">
        <f t="shared" si="1"/>
        <v>7</v>
      </c>
      <c r="E20">
        <f>pension*IF(current_year+1+$C20&gt;E$6,1,0)/(1+iii)^(E$6-current_year-0.5)</f>
        <v>990.14754297667423</v>
      </c>
      <c r="F20">
        <f>pension*IF(current_year+1+$C20&gt;F$6,1,0)/(1+iii)^(F$6-current_year-0.5)</f>
        <v>970.7328852712493</v>
      </c>
      <c r="G20">
        <f>pension*IF(current_year+1+$C20&gt;G$6,1,0)/(1+iii)^(G$6-current_year-0.5)</f>
        <v>951.69890712867584</v>
      </c>
      <c r="H20">
        <f>pension*IF(current_year+1+$C20&gt;H$6,1,0)/(1+iii)^(H$6-current_year-0.5)</f>
        <v>933.03814424379982</v>
      </c>
      <c r="I20">
        <f>pension*IF(current_year+1+$C20&gt;I$6,1,0)/(1+iii)^(I$6-current_year-0.5)</f>
        <v>914.74327867039199</v>
      </c>
      <c r="J20">
        <f>pension*IF(current_year+1+$C20&gt;J$6,1,0)/(1+iii)^(J$6-current_year-0.5)</f>
        <v>896.80713595136467</v>
      </c>
      <c r="K20">
        <f>pension*IF(current_year+1+$C20&gt;K$6,1,0)/(1+iii)^(K$6-current_year-0.5)</f>
        <v>879.22268230525935</v>
      </c>
      <c r="L20">
        <f>pension*IF(current_year+1+$C20&gt;L$6,1,0)/(1+iii)^(L$6-current_year-0.5)</f>
        <v>0</v>
      </c>
      <c r="M20">
        <f>pension*IF(current_year+1+$C20&gt;M$6,1,0)/(1+iii)^(M$6-current_year-0.5)</f>
        <v>0</v>
      </c>
      <c r="N20">
        <f>pension*IF(current_year+1+$C20&gt;N$6,1,0)/(1+iii)^(N$6-current_year-0.5)</f>
        <v>0</v>
      </c>
      <c r="O20">
        <f>pension*IF(current_year+1+$C20&gt;O$6,1,0)/(1+iii)^(O$6-current_year-0.5)</f>
        <v>0</v>
      </c>
      <c r="P20">
        <f>pension*IF(current_year+1+$C20&gt;P$6,1,0)/(1+iii)^(P$6-current_year-0.5)</f>
        <v>0</v>
      </c>
      <c r="Q20">
        <f>pension*IF(current_year+1+$C20&gt;Q$6,1,0)/(1+iii)^(Q$6-current_year-0.5)</f>
        <v>0</v>
      </c>
      <c r="R20">
        <f>pension*IF(current_year+1+$C20&gt;R$6,1,0)/(1+iii)^(R$6-current_year-0.5)</f>
        <v>0</v>
      </c>
      <c r="S20">
        <f>pension*IF(current_year+1+$C20&gt;S$6,1,0)/(1+iii)^(S$6-current_year-0.5)</f>
        <v>0</v>
      </c>
      <c r="T20">
        <f>pension*IF(current_year+1+$C20&gt;T$6,1,0)/(1+iii)^(T$6-current_year-0.5)</f>
        <v>0</v>
      </c>
      <c r="U20">
        <f>pension*IF(current_year+1+$C20&gt;U$6,1,0)/(1+iii)^(U$6-current_year-0.5)</f>
        <v>0</v>
      </c>
      <c r="V20">
        <f>pension*IF(current_year+1+$C20&gt;V$6,1,0)/(1+iii)^(V$6-current_year-0.5)</f>
        <v>0</v>
      </c>
      <c r="W20">
        <f>pension*IF(current_year+1+$C20&gt;W$6,1,0)/(1+iii)^(W$6-current_year-0.5)</f>
        <v>0</v>
      </c>
      <c r="X20">
        <f>pension*IF(current_year+1+$C20&gt;X$6,1,0)/(1+iii)^(X$6-current_year-0.5)</f>
        <v>0</v>
      </c>
    </row>
    <row r="21" spans="2:24" x14ac:dyDescent="0.25">
      <c r="B21">
        <f t="shared" si="2"/>
        <v>74</v>
      </c>
      <c r="C21">
        <f t="shared" si="1"/>
        <v>6</v>
      </c>
      <c r="E21">
        <f>pension*IF(current_year+1+$C21&gt;E$6,1,0)/(1+iii)^(E$6-current_year-0.5)</f>
        <v>990.14754297667423</v>
      </c>
      <c r="F21">
        <f>pension*IF(current_year+1+$C21&gt;F$6,1,0)/(1+iii)^(F$6-current_year-0.5)</f>
        <v>970.7328852712493</v>
      </c>
      <c r="G21">
        <f>pension*IF(current_year+1+$C21&gt;G$6,1,0)/(1+iii)^(G$6-current_year-0.5)</f>
        <v>951.69890712867584</v>
      </c>
      <c r="H21">
        <f>pension*IF(current_year+1+$C21&gt;H$6,1,0)/(1+iii)^(H$6-current_year-0.5)</f>
        <v>933.03814424379982</v>
      </c>
      <c r="I21">
        <f>pension*IF(current_year+1+$C21&gt;I$6,1,0)/(1+iii)^(I$6-current_year-0.5)</f>
        <v>914.74327867039199</v>
      </c>
      <c r="J21">
        <f>pension*IF(current_year+1+$C21&gt;J$6,1,0)/(1+iii)^(J$6-current_year-0.5)</f>
        <v>896.80713595136467</v>
      </c>
      <c r="K21">
        <f>pension*IF(current_year+1+$C21&gt;K$6,1,0)/(1+iii)^(K$6-current_year-0.5)</f>
        <v>0</v>
      </c>
      <c r="L21">
        <f>pension*IF(current_year+1+$C21&gt;L$6,1,0)/(1+iii)^(L$6-current_year-0.5)</f>
        <v>0</v>
      </c>
      <c r="M21">
        <f>pension*IF(current_year+1+$C21&gt;M$6,1,0)/(1+iii)^(M$6-current_year-0.5)</f>
        <v>0</v>
      </c>
      <c r="N21">
        <f>pension*IF(current_year+1+$C21&gt;N$6,1,0)/(1+iii)^(N$6-current_year-0.5)</f>
        <v>0</v>
      </c>
      <c r="O21">
        <f>pension*IF(current_year+1+$C21&gt;O$6,1,0)/(1+iii)^(O$6-current_year-0.5)</f>
        <v>0</v>
      </c>
      <c r="P21">
        <f>pension*IF(current_year+1+$C21&gt;P$6,1,0)/(1+iii)^(P$6-current_year-0.5)</f>
        <v>0</v>
      </c>
      <c r="Q21">
        <f>pension*IF(current_year+1+$C21&gt;Q$6,1,0)/(1+iii)^(Q$6-current_year-0.5)</f>
        <v>0</v>
      </c>
      <c r="R21">
        <f>pension*IF(current_year+1+$C21&gt;R$6,1,0)/(1+iii)^(R$6-current_year-0.5)</f>
        <v>0</v>
      </c>
      <c r="S21">
        <f>pension*IF(current_year+1+$C21&gt;S$6,1,0)/(1+iii)^(S$6-current_year-0.5)</f>
        <v>0</v>
      </c>
      <c r="T21">
        <f>pension*IF(current_year+1+$C21&gt;T$6,1,0)/(1+iii)^(T$6-current_year-0.5)</f>
        <v>0</v>
      </c>
      <c r="U21">
        <f>pension*IF(current_year+1+$C21&gt;U$6,1,0)/(1+iii)^(U$6-current_year-0.5)</f>
        <v>0</v>
      </c>
      <c r="V21">
        <f>pension*IF(current_year+1+$C21&gt;V$6,1,0)/(1+iii)^(V$6-current_year-0.5)</f>
        <v>0</v>
      </c>
      <c r="W21">
        <f>pension*IF(current_year+1+$C21&gt;W$6,1,0)/(1+iii)^(W$6-current_year-0.5)</f>
        <v>0</v>
      </c>
      <c r="X21">
        <f>pension*IF(current_year+1+$C21&gt;X$6,1,0)/(1+iii)^(X$6-current_year-0.5)</f>
        <v>0</v>
      </c>
    </row>
    <row r="22" spans="2:24" x14ac:dyDescent="0.25">
      <c r="B22">
        <f t="shared" si="2"/>
        <v>75</v>
      </c>
      <c r="C22">
        <f t="shared" si="1"/>
        <v>5</v>
      </c>
      <c r="E22">
        <f>pension*IF(current_year+1+$C22&gt;E$6,1,0)/(1+iii)^(E$6-current_year-0.5)</f>
        <v>990.14754297667423</v>
      </c>
      <c r="F22">
        <f>pension*IF(current_year+1+$C22&gt;F$6,1,0)/(1+iii)^(F$6-current_year-0.5)</f>
        <v>970.7328852712493</v>
      </c>
      <c r="G22">
        <f>pension*IF(current_year+1+$C22&gt;G$6,1,0)/(1+iii)^(G$6-current_year-0.5)</f>
        <v>951.69890712867584</v>
      </c>
      <c r="H22">
        <f>pension*IF(current_year+1+$C22&gt;H$6,1,0)/(1+iii)^(H$6-current_year-0.5)</f>
        <v>933.03814424379982</v>
      </c>
      <c r="I22">
        <f>pension*IF(current_year+1+$C22&gt;I$6,1,0)/(1+iii)^(I$6-current_year-0.5)</f>
        <v>914.74327867039199</v>
      </c>
      <c r="J22">
        <f>pension*IF(current_year+1+$C22&gt;J$6,1,0)/(1+iii)^(J$6-current_year-0.5)</f>
        <v>0</v>
      </c>
      <c r="K22">
        <f>pension*IF(current_year+1+$C22&gt;K$6,1,0)/(1+iii)^(K$6-current_year-0.5)</f>
        <v>0</v>
      </c>
      <c r="L22">
        <f>pension*IF(current_year+1+$C22&gt;L$6,1,0)/(1+iii)^(L$6-current_year-0.5)</f>
        <v>0</v>
      </c>
      <c r="M22">
        <f>pension*IF(current_year+1+$C22&gt;M$6,1,0)/(1+iii)^(M$6-current_year-0.5)</f>
        <v>0</v>
      </c>
      <c r="N22">
        <f>pension*IF(current_year+1+$C22&gt;N$6,1,0)/(1+iii)^(N$6-current_year-0.5)</f>
        <v>0</v>
      </c>
      <c r="O22">
        <f>pension*IF(current_year+1+$C22&gt;O$6,1,0)/(1+iii)^(O$6-current_year-0.5)</f>
        <v>0</v>
      </c>
      <c r="P22">
        <f>pension*IF(current_year+1+$C22&gt;P$6,1,0)/(1+iii)^(P$6-current_year-0.5)</f>
        <v>0</v>
      </c>
      <c r="Q22">
        <f>pension*IF(current_year+1+$C22&gt;Q$6,1,0)/(1+iii)^(Q$6-current_year-0.5)</f>
        <v>0</v>
      </c>
      <c r="R22">
        <f>pension*IF(current_year+1+$C22&gt;R$6,1,0)/(1+iii)^(R$6-current_year-0.5)</f>
        <v>0</v>
      </c>
      <c r="S22">
        <f>pension*IF(current_year+1+$C22&gt;S$6,1,0)/(1+iii)^(S$6-current_year-0.5)</f>
        <v>0</v>
      </c>
      <c r="T22">
        <f>pension*IF(current_year+1+$C22&gt;T$6,1,0)/(1+iii)^(T$6-current_year-0.5)</f>
        <v>0</v>
      </c>
      <c r="U22">
        <f>pension*IF(current_year+1+$C22&gt;U$6,1,0)/(1+iii)^(U$6-current_year-0.5)</f>
        <v>0</v>
      </c>
      <c r="V22">
        <f>pension*IF(current_year+1+$C22&gt;V$6,1,0)/(1+iii)^(V$6-current_year-0.5)</f>
        <v>0</v>
      </c>
      <c r="W22">
        <f>pension*IF(current_year+1+$C22&gt;W$6,1,0)/(1+iii)^(W$6-current_year-0.5)</f>
        <v>0</v>
      </c>
      <c r="X22">
        <f>pension*IF(current_year+1+$C22&gt;X$6,1,0)/(1+iii)^(X$6-current_year-0.5)</f>
        <v>0</v>
      </c>
    </row>
    <row r="23" spans="2:24" x14ac:dyDescent="0.25">
      <c r="B23">
        <f t="shared" si="2"/>
        <v>76</v>
      </c>
      <c r="C23">
        <f t="shared" si="1"/>
        <v>4</v>
      </c>
      <c r="E23">
        <f>pension*IF(current_year+1+$C23&gt;E$6,1,0)/(1+iii)^(E$6-current_year-0.5)</f>
        <v>990.14754297667423</v>
      </c>
      <c r="F23">
        <f>pension*IF(current_year+1+$C23&gt;F$6,1,0)/(1+iii)^(F$6-current_year-0.5)</f>
        <v>970.7328852712493</v>
      </c>
      <c r="G23">
        <f>pension*IF(current_year+1+$C23&gt;G$6,1,0)/(1+iii)^(G$6-current_year-0.5)</f>
        <v>951.69890712867584</v>
      </c>
      <c r="H23">
        <f>pension*IF(current_year+1+$C23&gt;H$6,1,0)/(1+iii)^(H$6-current_year-0.5)</f>
        <v>933.03814424379982</v>
      </c>
      <c r="I23">
        <f>pension*IF(current_year+1+$C23&gt;I$6,1,0)/(1+iii)^(I$6-current_year-0.5)</f>
        <v>0</v>
      </c>
      <c r="J23">
        <f>pension*IF(current_year+1+$C23&gt;J$6,1,0)/(1+iii)^(J$6-current_year-0.5)</f>
        <v>0</v>
      </c>
      <c r="K23">
        <f>pension*IF(current_year+1+$C23&gt;K$6,1,0)/(1+iii)^(K$6-current_year-0.5)</f>
        <v>0</v>
      </c>
      <c r="L23">
        <f>pension*IF(current_year+1+$C23&gt;L$6,1,0)/(1+iii)^(L$6-current_year-0.5)</f>
        <v>0</v>
      </c>
      <c r="M23">
        <f>pension*IF(current_year+1+$C23&gt;M$6,1,0)/(1+iii)^(M$6-current_year-0.5)</f>
        <v>0</v>
      </c>
      <c r="N23">
        <f>pension*IF(current_year+1+$C23&gt;N$6,1,0)/(1+iii)^(N$6-current_year-0.5)</f>
        <v>0</v>
      </c>
      <c r="O23">
        <f>pension*IF(current_year+1+$C23&gt;O$6,1,0)/(1+iii)^(O$6-current_year-0.5)</f>
        <v>0</v>
      </c>
      <c r="P23">
        <f>pension*IF(current_year+1+$C23&gt;P$6,1,0)/(1+iii)^(P$6-current_year-0.5)</f>
        <v>0</v>
      </c>
      <c r="Q23">
        <f>pension*IF(current_year+1+$C23&gt;Q$6,1,0)/(1+iii)^(Q$6-current_year-0.5)</f>
        <v>0</v>
      </c>
      <c r="R23">
        <f>pension*IF(current_year+1+$C23&gt;R$6,1,0)/(1+iii)^(R$6-current_year-0.5)</f>
        <v>0</v>
      </c>
      <c r="S23">
        <f>pension*IF(current_year+1+$C23&gt;S$6,1,0)/(1+iii)^(S$6-current_year-0.5)</f>
        <v>0</v>
      </c>
      <c r="T23">
        <f>pension*IF(current_year+1+$C23&gt;T$6,1,0)/(1+iii)^(T$6-current_year-0.5)</f>
        <v>0</v>
      </c>
      <c r="U23">
        <f>pension*IF(current_year+1+$C23&gt;U$6,1,0)/(1+iii)^(U$6-current_year-0.5)</f>
        <v>0</v>
      </c>
      <c r="V23">
        <f>pension*IF(current_year+1+$C23&gt;V$6,1,0)/(1+iii)^(V$6-current_year-0.5)</f>
        <v>0</v>
      </c>
      <c r="W23">
        <f>pension*IF(current_year+1+$C23&gt;W$6,1,0)/(1+iii)^(W$6-current_year-0.5)</f>
        <v>0</v>
      </c>
      <c r="X23">
        <f>pension*IF(current_year+1+$C23&gt;X$6,1,0)/(1+iii)^(X$6-current_year-0.5)</f>
        <v>0</v>
      </c>
    </row>
    <row r="24" spans="2:24" x14ac:dyDescent="0.25">
      <c r="B24">
        <f t="shared" si="2"/>
        <v>77</v>
      </c>
      <c r="C24">
        <f t="shared" si="1"/>
        <v>3</v>
      </c>
      <c r="E24">
        <f>pension*IF(current_year+1+$C24&gt;E$6,1,0)/(1+iii)^(E$6-current_year-0.5)</f>
        <v>990.14754297667423</v>
      </c>
      <c r="F24">
        <f>pension*IF(current_year+1+$C24&gt;F$6,1,0)/(1+iii)^(F$6-current_year-0.5)</f>
        <v>970.7328852712493</v>
      </c>
      <c r="G24">
        <f>pension*IF(current_year+1+$C24&gt;G$6,1,0)/(1+iii)^(G$6-current_year-0.5)</f>
        <v>951.69890712867584</v>
      </c>
      <c r="H24">
        <f>pension*IF(current_year+1+$C24&gt;H$6,1,0)/(1+iii)^(H$6-current_year-0.5)</f>
        <v>0</v>
      </c>
      <c r="I24">
        <f>pension*IF(current_year+1+$C24&gt;I$6,1,0)/(1+iii)^(I$6-current_year-0.5)</f>
        <v>0</v>
      </c>
      <c r="J24">
        <f>pension*IF(current_year+1+$C24&gt;J$6,1,0)/(1+iii)^(J$6-current_year-0.5)</f>
        <v>0</v>
      </c>
      <c r="K24">
        <f>pension*IF(current_year+1+$C24&gt;K$6,1,0)/(1+iii)^(K$6-current_year-0.5)</f>
        <v>0</v>
      </c>
      <c r="L24">
        <f>pension*IF(current_year+1+$C24&gt;L$6,1,0)/(1+iii)^(L$6-current_year-0.5)</f>
        <v>0</v>
      </c>
      <c r="M24">
        <f>pension*IF(current_year+1+$C24&gt;M$6,1,0)/(1+iii)^(M$6-current_year-0.5)</f>
        <v>0</v>
      </c>
      <c r="N24">
        <f>pension*IF(current_year+1+$C24&gt;N$6,1,0)/(1+iii)^(N$6-current_year-0.5)</f>
        <v>0</v>
      </c>
      <c r="O24">
        <f>pension*IF(current_year+1+$C24&gt;O$6,1,0)/(1+iii)^(O$6-current_year-0.5)</f>
        <v>0</v>
      </c>
      <c r="P24">
        <f>pension*IF(current_year+1+$C24&gt;P$6,1,0)/(1+iii)^(P$6-current_year-0.5)</f>
        <v>0</v>
      </c>
      <c r="Q24">
        <f>pension*IF(current_year+1+$C24&gt;Q$6,1,0)/(1+iii)^(Q$6-current_year-0.5)</f>
        <v>0</v>
      </c>
      <c r="R24">
        <f>pension*IF(current_year+1+$C24&gt;R$6,1,0)/(1+iii)^(R$6-current_year-0.5)</f>
        <v>0</v>
      </c>
      <c r="S24">
        <f>pension*IF(current_year+1+$C24&gt;S$6,1,0)/(1+iii)^(S$6-current_year-0.5)</f>
        <v>0</v>
      </c>
      <c r="T24">
        <f>pension*IF(current_year+1+$C24&gt;T$6,1,0)/(1+iii)^(T$6-current_year-0.5)</f>
        <v>0</v>
      </c>
      <c r="U24">
        <f>pension*IF(current_year+1+$C24&gt;U$6,1,0)/(1+iii)^(U$6-current_year-0.5)</f>
        <v>0</v>
      </c>
      <c r="V24">
        <f>pension*IF(current_year+1+$C24&gt;V$6,1,0)/(1+iii)^(V$6-current_year-0.5)</f>
        <v>0</v>
      </c>
      <c r="W24">
        <f>pension*IF(current_year+1+$C24&gt;W$6,1,0)/(1+iii)^(W$6-current_year-0.5)</f>
        <v>0</v>
      </c>
      <c r="X24">
        <f>pension*IF(current_year+1+$C24&gt;X$6,1,0)/(1+iii)^(X$6-current_year-0.5)</f>
        <v>0</v>
      </c>
    </row>
    <row r="25" spans="2:24" x14ac:dyDescent="0.25">
      <c r="B25">
        <f t="shared" si="2"/>
        <v>78</v>
      </c>
      <c r="C25">
        <f t="shared" si="1"/>
        <v>2</v>
      </c>
      <c r="E25">
        <f>pension*IF(current_year+1+$C25&gt;E$6,1,0)/(1+iii)^(E$6-current_year-0.5)</f>
        <v>990.14754297667423</v>
      </c>
      <c r="F25">
        <f>pension*IF(current_year+1+$C25&gt;F$6,1,0)/(1+iii)^(F$6-current_year-0.5)</f>
        <v>970.7328852712493</v>
      </c>
      <c r="G25">
        <f>pension*IF(current_year+1+$C25&gt;G$6,1,0)/(1+iii)^(G$6-current_year-0.5)</f>
        <v>0</v>
      </c>
      <c r="H25">
        <f>pension*IF(current_year+1+$C25&gt;H$6,1,0)/(1+iii)^(H$6-current_year-0.5)</f>
        <v>0</v>
      </c>
      <c r="I25">
        <f>pension*IF(current_year+1+$C25&gt;I$6,1,0)/(1+iii)^(I$6-current_year-0.5)</f>
        <v>0</v>
      </c>
      <c r="J25">
        <f>pension*IF(current_year+1+$C25&gt;J$6,1,0)/(1+iii)^(J$6-current_year-0.5)</f>
        <v>0</v>
      </c>
      <c r="K25">
        <f>pension*IF(current_year+1+$C25&gt;K$6,1,0)/(1+iii)^(K$6-current_year-0.5)</f>
        <v>0</v>
      </c>
      <c r="L25">
        <f>pension*IF(current_year+1+$C25&gt;L$6,1,0)/(1+iii)^(L$6-current_year-0.5)</f>
        <v>0</v>
      </c>
      <c r="M25">
        <f>pension*IF(current_year+1+$C25&gt;M$6,1,0)/(1+iii)^(M$6-current_year-0.5)</f>
        <v>0</v>
      </c>
      <c r="N25">
        <f>pension*IF(current_year+1+$C25&gt;N$6,1,0)/(1+iii)^(N$6-current_year-0.5)</f>
        <v>0</v>
      </c>
      <c r="O25">
        <f>pension*IF(current_year+1+$C25&gt;O$6,1,0)/(1+iii)^(O$6-current_year-0.5)</f>
        <v>0</v>
      </c>
      <c r="P25">
        <f>pension*IF(current_year+1+$C25&gt;P$6,1,0)/(1+iii)^(P$6-current_year-0.5)</f>
        <v>0</v>
      </c>
      <c r="Q25">
        <f>pension*IF(current_year+1+$C25&gt;Q$6,1,0)/(1+iii)^(Q$6-current_year-0.5)</f>
        <v>0</v>
      </c>
      <c r="R25">
        <f>pension*IF(current_year+1+$C25&gt;R$6,1,0)/(1+iii)^(R$6-current_year-0.5)</f>
        <v>0</v>
      </c>
      <c r="S25">
        <f>pension*IF(current_year+1+$C25&gt;S$6,1,0)/(1+iii)^(S$6-current_year-0.5)</f>
        <v>0</v>
      </c>
      <c r="T25">
        <f>pension*IF(current_year+1+$C25&gt;T$6,1,0)/(1+iii)^(T$6-current_year-0.5)</f>
        <v>0</v>
      </c>
      <c r="U25">
        <f>pension*IF(current_year+1+$C25&gt;U$6,1,0)/(1+iii)^(U$6-current_year-0.5)</f>
        <v>0</v>
      </c>
      <c r="V25">
        <f>pension*IF(current_year+1+$C25&gt;V$6,1,0)/(1+iii)^(V$6-current_year-0.5)</f>
        <v>0</v>
      </c>
      <c r="W25">
        <f>pension*IF(current_year+1+$C25&gt;W$6,1,0)/(1+iii)^(W$6-current_year-0.5)</f>
        <v>0</v>
      </c>
      <c r="X25">
        <f>pension*IF(current_year+1+$C25&gt;X$6,1,0)/(1+iii)^(X$6-current_year-0.5)</f>
        <v>0</v>
      </c>
    </row>
    <row r="26" spans="2:24" x14ac:dyDescent="0.25">
      <c r="B26">
        <f t="shared" si="2"/>
        <v>79</v>
      </c>
      <c r="C26">
        <f t="shared" si="1"/>
        <v>1</v>
      </c>
      <c r="E26">
        <f>pension*IF(current_year+1+$C26&gt;E$6,1,0)/(1+iii)^(E$6-current_year-0.5)</f>
        <v>990.14754297667423</v>
      </c>
      <c r="F26">
        <f>pension*IF(current_year+1+$C26&gt;F$6,1,0)/(1+iii)^(F$6-current_year-0.5)</f>
        <v>0</v>
      </c>
      <c r="G26">
        <f>pension*IF(current_year+1+$C26&gt;G$6,1,0)/(1+iii)^(G$6-current_year-0.5)</f>
        <v>0</v>
      </c>
      <c r="H26">
        <f>pension*IF(current_year+1+$C26&gt;H$6,1,0)/(1+iii)^(H$6-current_year-0.5)</f>
        <v>0</v>
      </c>
      <c r="I26">
        <f>pension*IF(current_year+1+$C26&gt;I$6,1,0)/(1+iii)^(I$6-current_year-0.5)</f>
        <v>0</v>
      </c>
      <c r="J26">
        <f>pension*IF(current_year+1+$C26&gt;J$6,1,0)/(1+iii)^(J$6-current_year-0.5)</f>
        <v>0</v>
      </c>
      <c r="K26">
        <f>pension*IF(current_year+1+$C26&gt;K$6,1,0)/(1+iii)^(K$6-current_year-0.5)</f>
        <v>0</v>
      </c>
      <c r="L26">
        <f>pension*IF(current_year+1+$C26&gt;L$6,1,0)/(1+iii)^(L$6-current_year-0.5)</f>
        <v>0</v>
      </c>
      <c r="M26">
        <f>pension*IF(current_year+1+$C26&gt;M$6,1,0)/(1+iii)^(M$6-current_year-0.5)</f>
        <v>0</v>
      </c>
      <c r="N26">
        <f>pension*IF(current_year+1+$C26&gt;N$6,1,0)/(1+iii)^(N$6-current_year-0.5)</f>
        <v>0</v>
      </c>
      <c r="O26">
        <f>pension*IF(current_year+1+$C26&gt;O$6,1,0)/(1+iii)^(O$6-current_year-0.5)</f>
        <v>0</v>
      </c>
      <c r="P26">
        <f>pension*IF(current_year+1+$C26&gt;P$6,1,0)/(1+iii)^(P$6-current_year-0.5)</f>
        <v>0</v>
      </c>
      <c r="Q26">
        <f>pension*IF(current_year+1+$C26&gt;Q$6,1,0)/(1+iii)^(Q$6-current_year-0.5)</f>
        <v>0</v>
      </c>
      <c r="R26">
        <f>pension*IF(current_year+1+$C26&gt;R$6,1,0)/(1+iii)^(R$6-current_year-0.5)</f>
        <v>0</v>
      </c>
      <c r="S26">
        <f>pension*IF(current_year+1+$C26&gt;S$6,1,0)/(1+iii)^(S$6-current_year-0.5)</f>
        <v>0</v>
      </c>
      <c r="T26">
        <f>pension*IF(current_year+1+$C26&gt;T$6,1,0)/(1+iii)^(T$6-current_year-0.5)</f>
        <v>0</v>
      </c>
      <c r="U26">
        <f>pension*IF(current_year+1+$C26&gt;U$6,1,0)/(1+iii)^(U$6-current_year-0.5)</f>
        <v>0</v>
      </c>
      <c r="V26">
        <f>pension*IF(current_year+1+$C26&gt;V$6,1,0)/(1+iii)^(V$6-current_year-0.5)</f>
        <v>0</v>
      </c>
      <c r="W26">
        <f>pension*IF(current_year+1+$C26&gt;W$6,1,0)/(1+iii)^(W$6-current_year-0.5)</f>
        <v>0</v>
      </c>
      <c r="X26">
        <f>pension*IF(current_year+1+$C26&gt;X$6,1,0)/(1+iii)^(X$6-current_year-0.5)</f>
        <v>0</v>
      </c>
    </row>
    <row r="27" spans="2:24" x14ac:dyDescent="0.25">
      <c r="B27">
        <f t="shared" si="2"/>
        <v>80</v>
      </c>
      <c r="C27">
        <f t="shared" si="1"/>
        <v>0</v>
      </c>
      <c r="E27">
        <f>pension*IF(current_year+1+$C27&gt;E$6,1,0)/(1+iii)^(E$6-current_year-0.5)</f>
        <v>0</v>
      </c>
      <c r="F27">
        <f>pension*IF(current_year+1+$C27&gt;F$6,1,0)/(1+iii)^(F$6-current_year-0.5)</f>
        <v>0</v>
      </c>
      <c r="G27">
        <f>pension*IF(current_year+1+$C27&gt;G$6,1,0)/(1+iii)^(G$6-current_year-0.5)</f>
        <v>0</v>
      </c>
      <c r="H27">
        <f>pension*IF(current_year+1+$C27&gt;H$6,1,0)/(1+iii)^(H$6-current_year-0.5)</f>
        <v>0</v>
      </c>
      <c r="I27">
        <f>pension*IF(current_year+1+$C27&gt;I$6,1,0)/(1+iii)^(I$6-current_year-0.5)</f>
        <v>0</v>
      </c>
      <c r="J27">
        <f>pension*IF(current_year+1+$C27&gt;J$6,1,0)/(1+iii)^(J$6-current_year-0.5)</f>
        <v>0</v>
      </c>
      <c r="K27">
        <f>pension*IF(current_year+1+$C27&gt;K$6,1,0)/(1+iii)^(K$6-current_year-0.5)</f>
        <v>0</v>
      </c>
      <c r="L27">
        <f>pension*IF(current_year+1+$C27&gt;L$6,1,0)/(1+iii)^(L$6-current_year-0.5)</f>
        <v>0</v>
      </c>
      <c r="M27">
        <f>pension*IF(current_year+1+$C27&gt;M$6,1,0)/(1+iii)^(M$6-current_year-0.5)</f>
        <v>0</v>
      </c>
      <c r="N27">
        <f>pension*IF(current_year+1+$C27&gt;N$6,1,0)/(1+iii)^(N$6-current_year-0.5)</f>
        <v>0</v>
      </c>
      <c r="O27">
        <f>pension*IF(current_year+1+$C27&gt;O$6,1,0)/(1+iii)^(O$6-current_year-0.5)</f>
        <v>0</v>
      </c>
      <c r="P27">
        <f>pension*IF(current_year+1+$C27&gt;P$6,1,0)/(1+iii)^(P$6-current_year-0.5)</f>
        <v>0</v>
      </c>
      <c r="Q27">
        <f>pension*IF(current_year+1+$C27&gt;Q$6,1,0)/(1+iii)^(Q$6-current_year-0.5)</f>
        <v>0</v>
      </c>
      <c r="R27">
        <f>pension*IF(current_year+1+$C27&gt;R$6,1,0)/(1+iii)^(R$6-current_year-0.5)</f>
        <v>0</v>
      </c>
      <c r="S27">
        <f>pension*IF(current_year+1+$C27&gt;S$6,1,0)/(1+iii)^(S$6-current_year-0.5)</f>
        <v>0</v>
      </c>
      <c r="T27">
        <f>pension*IF(current_year+1+$C27&gt;T$6,1,0)/(1+iii)^(T$6-current_year-0.5)</f>
        <v>0</v>
      </c>
      <c r="U27">
        <f>pension*IF(current_year+1+$C27&gt;U$6,1,0)/(1+iii)^(U$6-current_year-0.5)</f>
        <v>0</v>
      </c>
      <c r="V27">
        <f>pension*IF(current_year+1+$C27&gt;V$6,1,0)/(1+iii)^(V$6-current_year-0.5)</f>
        <v>0</v>
      </c>
      <c r="W27">
        <f>pension*IF(current_year+1+$C27&gt;W$6,1,0)/(1+iii)^(W$6-current_year-0.5)</f>
        <v>0</v>
      </c>
      <c r="X27">
        <f>pension*IF(current_year+1+$C27&gt;X$6,1,0)/(1+iii)^(X$6-current_year-0.5)</f>
        <v>0</v>
      </c>
    </row>
    <row r="29" spans="2:24" x14ac:dyDescent="0.25">
      <c r="C29" t="s">
        <v>8</v>
      </c>
      <c r="E29" s="2">
        <f>SUM(E7:X27)</f>
        <v>184243.58477092331</v>
      </c>
      <c r="H29">
        <f>(death_age-60+1)*1000*(death_age-60)/2</f>
        <v>210000</v>
      </c>
      <c r="I29" t="s">
        <v>6</v>
      </c>
    </row>
    <row r="30" spans="2:24" x14ac:dyDescent="0.25">
      <c r="H30" s="3">
        <f>H29/(1+iii)^((death_age-60)/3)</f>
        <v>184028.38562460945</v>
      </c>
      <c r="I30" t="s">
        <v>10</v>
      </c>
    </row>
    <row r="32" spans="2:24" x14ac:dyDescent="0.25">
      <c r="E3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current_year</vt:lpstr>
      <vt:lpstr>death_age</vt:lpstr>
      <vt:lpstr>iii</vt:lpstr>
      <vt:lpstr>pension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David Hargreaves (CMP - Staff)</cp:lastModifiedBy>
  <dcterms:created xsi:type="dcterms:W3CDTF">2023-01-06T12:54:15Z</dcterms:created>
  <dcterms:modified xsi:type="dcterms:W3CDTF">2024-09-30T09:32:13Z</dcterms:modified>
</cp:coreProperties>
</file>